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1AC9EF3C-697E-424B-A8BE-AD53C9F117EF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L22" i="1"/>
  <c r="R22" i="1"/>
  <c r="K22" i="1"/>
  <c r="P22" i="1"/>
  <c r="Q22" i="1" s="1"/>
  <c r="K31" i="1" l="1"/>
  <c r="K33" i="1" s="1"/>
  <c r="S24" i="1"/>
  <c r="Q31" i="1"/>
  <c r="Q33" i="1" s="1"/>
  <c r="S23" i="1"/>
  <c r="S26" i="1"/>
  <c r="S25" i="1"/>
  <c r="S27" i="1"/>
  <c r="S22" i="1"/>
  <c r="S31" i="1" l="1"/>
  <c r="S33" i="1" s="1"/>
</calcChain>
</file>

<file path=xl/sharedStrings.xml><?xml version="1.0" encoding="utf-8"?>
<sst xmlns="http://schemas.openxmlformats.org/spreadsheetml/2006/main" count="71" uniqueCount="60">
  <si>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</si>
  <si>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</si>
  <si>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</si>
  <si>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</si>
  <si>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</si>
  <si>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</si>
  <si>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</si>
  <si>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</si>
  <si>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</si>
  <si>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</si>
  <si>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</si>
  <si>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</si>
  <si>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</si>
  <si>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</si>
  <si>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</si>
  <si>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</si>
  <si>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</si>
  <si>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</si>
  <si>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</si>
  <si>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</si>
  <si>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</si>
  <si>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</si>
  <si>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</si>
  <si>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</si>
  <si>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</si>
  <si>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</si>
  <si>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</si>
  <si>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</si>
  <si>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</si>
  <si>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</si>
  <si>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</si>
  <si>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</si>
  <si>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</si>
  <si>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</si>
  <si>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</si>
  <si>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</si>
  <si>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</si>
  <si>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</si>
  <si>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</si>
  <si>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</si>
  <si>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</si>
  <si>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</si>
  <si>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</si>
  <si>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</si>
  <si>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</si>
  <si>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</si>
  <si>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</si>
  <si>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</si>
  <si>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</si>
  <si>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</si>
  <si>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</si>
  <si>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</si>
  <si>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</si>
  <si>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Sonda aspiració secrecions 8F</t>
  </si>
  <si>
    <t>Sonda aspiració secrecions 10F</t>
  </si>
  <si>
    <t>Sonda aspiració secrecions 12F</t>
  </si>
  <si>
    <t>Sonda aspiració secrecions  14F</t>
  </si>
  <si>
    <t>Sonda aspiració secrecions 16F</t>
  </si>
  <si>
    <t>Sonda aspiració secrecions  18F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</si>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</sst>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10" zoomScale="70" zoomScaleNormal="70" workbookViewId="0">
      <selection activeCell="A12" sqref="A12:J12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3.21875" customWidth="1"/>
    <col min="12" max="12" width="17.5546875" customWidth="1"/>
    <col min="13" max="13" width="15.21875" bestFit="1" customWidth="1"/>
    <col min="14" max="14" width="11.77734375" customWidth="1"/>
    <col min="15" max="15" width="13.8867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46" t="s">
        <v>18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65" t="s">
        <v>9</v>
      </c>
      <c r="B10" s="165"/>
      <c r="C10" s="165"/>
      <c r="D10" s="167" t="s">
        <v>52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66" t="s">
        <v>10</v>
      </c>
      <c r="B11" s="166"/>
      <c r="C11" s="166"/>
      <c r="D11" s="51"/>
      <c r="E11" s="168" t="s">
        <v>59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57" t="s">
        <v>34</v>
      </c>
      <c r="B12" s="158"/>
      <c r="C12" s="158"/>
      <c r="D12" s="158"/>
      <c r="E12" s="158"/>
      <c r="F12" s="158"/>
      <c r="G12" s="158"/>
      <c r="H12" s="158"/>
      <c r="I12" s="158"/>
      <c r="J12" s="159"/>
      <c r="K12" s="157" t="s">
        <v>11</v>
      </c>
      <c r="L12" s="158"/>
      <c r="M12" s="158"/>
      <c r="N12" s="158"/>
      <c r="O12" s="158"/>
      <c r="P12" s="158"/>
      <c r="Q12" s="158"/>
      <c r="R12" s="158"/>
      <c r="S12" s="159"/>
      <c r="W12" s="26"/>
      <c r="X12" s="26"/>
    </row>
    <row r="13" spans="1:26" s="28" customFormat="1" ht="39" customHeight="1" x14ac:dyDescent="0.3">
      <c r="A13" s="48" t="s">
        <v>35</v>
      </c>
      <c r="B13" s="160"/>
      <c r="C13" s="161"/>
      <c r="D13" s="161"/>
      <c r="E13" s="162"/>
      <c r="F13" s="27" t="s">
        <v>36</v>
      </c>
      <c r="G13" s="160"/>
      <c r="H13" s="161"/>
      <c r="I13" s="161"/>
      <c r="J13" s="163"/>
      <c r="K13" s="149" t="s">
        <v>12</v>
      </c>
      <c r="L13" s="151"/>
      <c r="M13" s="152"/>
      <c r="N13" s="152"/>
      <c r="O13" s="152"/>
      <c r="P13" s="152"/>
      <c r="Q13" s="152"/>
      <c r="R13" s="152"/>
      <c r="S13" s="153"/>
      <c r="W13" s="26"/>
    </row>
    <row r="14" spans="1:26" s="28" customFormat="1" ht="39" customHeight="1" x14ac:dyDescent="0.3">
      <c r="A14" s="45" t="s">
        <v>37</v>
      </c>
      <c r="B14" s="125"/>
      <c r="C14" s="126"/>
      <c r="D14" s="126"/>
      <c r="E14" s="127"/>
      <c r="F14" s="29" t="s">
        <v>38</v>
      </c>
      <c r="G14" s="125"/>
      <c r="H14" s="126"/>
      <c r="I14" s="126"/>
      <c r="J14" s="164"/>
      <c r="K14" s="150"/>
      <c r="L14" s="154"/>
      <c r="M14" s="155"/>
      <c r="N14" s="155"/>
      <c r="O14" s="155"/>
      <c r="P14" s="155"/>
      <c r="Q14" s="155"/>
      <c r="R14" s="155"/>
      <c r="S14" s="156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9"/>
      <c r="E15" s="170"/>
      <c r="F15" s="29" t="s">
        <v>39</v>
      </c>
      <c r="G15" s="125"/>
      <c r="H15" s="126"/>
      <c r="I15" s="126"/>
      <c r="J15" s="164"/>
      <c r="K15" s="30" t="s">
        <v>14</v>
      </c>
      <c r="L15" s="147"/>
      <c r="M15" s="147"/>
      <c r="N15" s="147"/>
      <c r="O15" s="147"/>
      <c r="P15" s="147"/>
      <c r="Q15" s="147"/>
      <c r="R15" s="147"/>
      <c r="S15" s="148"/>
      <c r="W15" s="26"/>
    </row>
    <row r="16" spans="1:26" s="28" customFormat="1" ht="39" customHeight="1" x14ac:dyDescent="0.3">
      <c r="A16" s="45" t="s">
        <v>40</v>
      </c>
      <c r="B16" s="125"/>
      <c r="C16" s="126"/>
      <c r="D16" s="126"/>
      <c r="E16" s="127"/>
      <c r="F16" s="32" t="s">
        <v>41</v>
      </c>
      <c r="G16" s="33" t="s">
        <v>42</v>
      </c>
      <c r="H16" s="46"/>
      <c r="I16" s="33" t="s">
        <v>16</v>
      </c>
      <c r="J16" s="46"/>
      <c r="K16" s="128" t="s">
        <v>43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5">
      <c r="A17" s="49" t="s">
        <v>17</v>
      </c>
      <c r="B17" s="130"/>
      <c r="C17" s="131"/>
      <c r="D17" s="131"/>
      <c r="E17" s="132"/>
      <c r="F17" s="50" t="s">
        <v>44</v>
      </c>
      <c r="G17" s="133"/>
      <c r="H17" s="134"/>
      <c r="I17" s="134"/>
      <c r="J17" s="135"/>
      <c r="K17" s="129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39" t="s">
        <v>25</v>
      </c>
      <c r="Q20" s="140"/>
      <c r="R20" s="141" t="s">
        <v>26</v>
      </c>
      <c r="S20" s="142"/>
      <c r="W20" s="26"/>
    </row>
    <row r="21" spans="1:26" s="15" customFormat="1" ht="112.8" customHeight="1" thickBot="1" x14ac:dyDescent="0.35">
      <c r="A21" s="56" t="s">
        <v>0</v>
      </c>
      <c r="B21" s="57" t="s">
        <v>46</v>
      </c>
      <c r="C21" s="136" t="s">
        <v>8</v>
      </c>
      <c r="D21" s="136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43">
        <v>7</v>
      </c>
      <c r="B22" s="75">
        <v>2002578</v>
      </c>
      <c r="C22" s="137" t="s">
        <v>53</v>
      </c>
      <c r="D22" s="138" t="s">
        <v>53</v>
      </c>
      <c r="E22" s="76"/>
      <c r="F22" s="76"/>
      <c r="G22" s="77"/>
      <c r="H22" s="108">
        <v>4100</v>
      </c>
      <c r="I22" s="78" t="s">
        <v>20</v>
      </c>
      <c r="J22" s="111">
        <v>0.2</v>
      </c>
      <c r="K22" s="79">
        <f t="shared" ref="K22:K27" si="0">H22*J22</f>
        <v>820</v>
      </c>
      <c r="L22" s="80" t="e">
        <f t="shared" ref="L22:L27" si="1">M22/G22</f>
        <v>#DIV/0!</v>
      </c>
      <c r="M22" s="81"/>
      <c r="N22" s="82"/>
      <c r="O22" s="94"/>
      <c r="P22" s="97">
        <f t="shared" ref="P22:P27" si="2">M22*(1-O22)</f>
        <v>0</v>
      </c>
      <c r="Q22" s="105">
        <f t="shared" ref="Q22:Q25" si="3">IF(ISERROR(P22/G22),0,(P22/G22)*H22)</f>
        <v>0</v>
      </c>
      <c r="R22" s="101" t="e">
        <f t="shared" ref="R22:R25" si="4">ROUNDUP((H22/G22),0)</f>
        <v>#DIV/0!</v>
      </c>
      <c r="S22" s="83" t="e">
        <f t="shared" ref="S22:S27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44"/>
      <c r="B23" s="67">
        <v>2002579</v>
      </c>
      <c r="C23" s="114" t="s">
        <v>54</v>
      </c>
      <c r="D23" s="115" t="s">
        <v>54</v>
      </c>
      <c r="E23" s="68"/>
      <c r="F23" s="68"/>
      <c r="G23" s="69"/>
      <c r="H23" s="109">
        <v>3200</v>
      </c>
      <c r="I23" s="70" t="s">
        <v>20</v>
      </c>
      <c r="J23" s="112">
        <v>0.12</v>
      </c>
      <c r="K23" s="71">
        <f t="shared" si="0"/>
        <v>384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44"/>
      <c r="B24" s="67">
        <v>2002580</v>
      </c>
      <c r="C24" s="114" t="s">
        <v>55</v>
      </c>
      <c r="D24" s="115" t="s">
        <v>55</v>
      </c>
      <c r="E24" s="68"/>
      <c r="F24" s="68"/>
      <c r="G24" s="69"/>
      <c r="H24" s="109">
        <v>53000</v>
      </c>
      <c r="I24" s="70" t="s">
        <v>20</v>
      </c>
      <c r="J24" s="112">
        <v>0.17860000000000001</v>
      </c>
      <c r="K24" s="71">
        <f t="shared" si="0"/>
        <v>9465.8000000000011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44"/>
      <c r="B25" s="67">
        <v>2002581</v>
      </c>
      <c r="C25" s="114" t="s">
        <v>56</v>
      </c>
      <c r="D25" s="115" t="s">
        <v>56</v>
      </c>
      <c r="E25" s="68"/>
      <c r="F25" s="68"/>
      <c r="G25" s="69"/>
      <c r="H25" s="109">
        <v>53700</v>
      </c>
      <c r="I25" s="70" t="s">
        <v>20</v>
      </c>
      <c r="J25" s="112">
        <v>0.2</v>
      </c>
      <c r="K25" s="71">
        <f t="shared" si="0"/>
        <v>10740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44"/>
      <c r="B26" s="67">
        <v>2002582</v>
      </c>
      <c r="C26" s="114" t="s">
        <v>57</v>
      </c>
      <c r="D26" s="115" t="s">
        <v>57</v>
      </c>
      <c r="E26" s="68"/>
      <c r="F26" s="68"/>
      <c r="G26" s="69"/>
      <c r="H26" s="109">
        <v>16400</v>
      </c>
      <c r="I26" s="70" t="s">
        <v>20</v>
      </c>
      <c r="J26" s="112">
        <v>0.12</v>
      </c>
      <c r="K26" s="71">
        <f t="shared" si="0"/>
        <v>1968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thickBot="1" x14ac:dyDescent="0.35">
      <c r="A27" s="145"/>
      <c r="B27" s="84">
        <v>2002583</v>
      </c>
      <c r="C27" s="116" t="s">
        <v>58</v>
      </c>
      <c r="D27" s="117" t="s">
        <v>58</v>
      </c>
      <c r="E27" s="85"/>
      <c r="F27" s="85"/>
      <c r="G27" s="86"/>
      <c r="H27" s="110">
        <v>2100</v>
      </c>
      <c r="I27" s="87" t="s">
        <v>20</v>
      </c>
      <c r="J27" s="113">
        <v>0.2107</v>
      </c>
      <c r="K27" s="88">
        <f t="shared" si="0"/>
        <v>442.46999999999997</v>
      </c>
      <c r="L27" s="89" t="e">
        <f t="shared" si="1"/>
        <v>#DIV/0!</v>
      </c>
      <c r="M27" s="90"/>
      <c r="N27" s="91"/>
      <c r="O27" s="96"/>
      <c r="P27" s="99">
        <f t="shared" si="2"/>
        <v>0</v>
      </c>
      <c r="Q27" s="107">
        <f t="shared" si="8"/>
        <v>0</v>
      </c>
      <c r="R27" s="103" t="e">
        <f t="shared" si="9"/>
        <v>#DIV/0!</v>
      </c>
      <c r="S27" s="92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3">
      <c r="A29" s="120"/>
      <c r="B29" s="120"/>
      <c r="C29" s="120"/>
      <c r="D29" s="120"/>
      <c r="E29" s="120"/>
      <c r="F29" s="120"/>
      <c r="G29" s="120"/>
      <c r="H29" s="22"/>
      <c r="I29" s="1"/>
      <c r="J29" s="1"/>
      <c r="K29" s="1"/>
      <c r="L29" s="1"/>
      <c r="M29" s="1"/>
      <c r="N29" s="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20"/>
      <c r="B30" s="120"/>
      <c r="C30" s="120"/>
      <c r="D30" s="120"/>
      <c r="E30" s="120"/>
      <c r="F30" s="120"/>
      <c r="G30" s="120"/>
      <c r="H30" s="22"/>
      <c r="I30" s="2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thickBot="1" x14ac:dyDescent="0.35">
      <c r="A31" s="120"/>
      <c r="B31" s="120"/>
      <c r="C31" s="120"/>
      <c r="D31" s="120"/>
      <c r="E31" s="120"/>
      <c r="F31" s="120"/>
      <c r="G31" s="120"/>
      <c r="H31" s="22"/>
      <c r="I31" s="1"/>
      <c r="J31" s="5" t="s">
        <v>47</v>
      </c>
      <c r="K31" s="6">
        <f>SUM(K22:K30)</f>
        <v>23820.270000000004</v>
      </c>
      <c r="L31" s="24"/>
      <c r="M31" s="1"/>
      <c r="N31" s="7"/>
      <c r="O31" s="7"/>
      <c r="P31" s="7"/>
      <c r="Q31" s="6">
        <f>SUM(Q22:Q30)</f>
        <v>0</v>
      </c>
      <c r="R31" s="1"/>
      <c r="S31" s="6" t="e">
        <f>SUM(S22:S27)</f>
        <v>#DIV/0!</v>
      </c>
      <c r="T31" s="1"/>
      <c r="U31" s="1"/>
      <c r="V31" s="1"/>
      <c r="W31" s="1"/>
      <c r="X31" s="1"/>
      <c r="Y31" s="1"/>
      <c r="Z31" s="1"/>
    </row>
    <row r="32" spans="1:26" ht="15" thickBot="1" x14ac:dyDescent="0.35">
      <c r="A32" s="1"/>
      <c r="B32" s="1"/>
      <c r="C32" s="1"/>
      <c r="D32" s="20"/>
      <c r="E32" s="21"/>
      <c r="F32" s="18"/>
      <c r="G32" s="19"/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thickBot="1" x14ac:dyDescent="0.35">
      <c r="A33" s="39"/>
      <c r="B33" s="39"/>
      <c r="C33" s="39"/>
      <c r="D33" s="39"/>
      <c r="E33" s="39"/>
      <c r="G33" s="40" t="s">
        <v>51</v>
      </c>
      <c r="J33" s="39"/>
      <c r="K33" s="6">
        <f>K31*2</f>
        <v>47640.540000000008</v>
      </c>
      <c r="L33" s="1"/>
      <c r="M33" s="1"/>
      <c r="N33" s="1"/>
      <c r="O33" s="5"/>
      <c r="P33" s="1"/>
      <c r="Q33" s="6">
        <f>Q31*2</f>
        <v>0</v>
      </c>
      <c r="R33" s="1"/>
      <c r="S33" s="6" t="e">
        <f>S31*2</f>
        <v>#DIV/0!</v>
      </c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4"/>
      <c r="Q35" s="54"/>
      <c r="R35" s="54"/>
      <c r="S35" s="54"/>
      <c r="T35" s="1"/>
      <c r="U35" s="1"/>
      <c r="V35" s="1"/>
      <c r="W35" s="1"/>
      <c r="X35" s="1"/>
      <c r="Y35" s="1"/>
      <c r="Z35" s="1"/>
    </row>
    <row r="36" spans="1:2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8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32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 t="s">
        <v>24</v>
      </c>
      <c r="B41" s="11"/>
      <c r="C41" s="11"/>
      <c r="D41" s="11"/>
      <c r="E41" s="11"/>
      <c r="F41" s="11"/>
      <c r="G41" s="11"/>
      <c r="H41" s="55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29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2" t="s">
        <v>30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18" t="s">
        <v>48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8" t="s">
        <v>31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Q19:Q20 D19:E20 D13:E18 Q13:Q18" name="Rango1_1"/>
  </protectedRanges>
  <mergeCells count="34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C21:D21"/>
    <mergeCell ref="C22:D22"/>
    <mergeCell ref="P20:Q20"/>
    <mergeCell ref="R20:S20"/>
    <mergeCell ref="A22:A27"/>
    <mergeCell ref="C23:D23"/>
    <mergeCell ref="L16:S17"/>
    <mergeCell ref="B16:E16"/>
    <mergeCell ref="K16:K17"/>
    <mergeCell ref="B17:E17"/>
    <mergeCell ref="G17:J17"/>
    <mergeCell ref="C26:D26"/>
    <mergeCell ref="C25:D25"/>
    <mergeCell ref="C24:D24"/>
    <mergeCell ref="C27:D27"/>
    <mergeCell ref="A51:Q51"/>
    <mergeCell ref="A29:G31"/>
    <mergeCell ref="A49:R49"/>
  </mergeCells>
  <pageMargins left="0.7" right="0.7" top="0.75" bottom="0.75" header="0.3" footer="0.3"/>
  <pageSetup paperSize="8" scale="54" fitToHeight="0" orientation="landscape" r:id="rId1"/>
  <ignoredErrors>
    <ignoredError sqref="L22:L27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2025-10-14T11:16:05Z</dcterms:modified>
</cp:coreProperties>
</file>